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0B712119-0B1D-4B5C-AE6C-AEDF5ADBC4BD}" xr6:coauthVersionLast="36" xr6:coauthVersionMax="47" xr10:uidLastSave="{00000000-0000-0000-0000-000000000000}"/>
  <bookViews>
    <workbookView xWindow="-110" yWindow="-110" windowWidth="23260" windowHeight="12460" xr2:uid="{00000000-000D-0000-FFFF-FFFF00000000}"/>
  </bookViews>
  <sheets>
    <sheet name="実施工程表" sheetId="9" r:id="rId1"/>
    <sheet name="記載例" sheetId="10" r:id="rId2"/>
    <sheet name="祝日" sheetId="2" r:id="rId3"/>
  </sheets>
  <definedNames>
    <definedName name="_xlnm.Print_Area" localSheetId="1">記載例!$A$1:$J$52</definedName>
    <definedName name="_xlnm.Print_Area" localSheetId="0">実施工程表!$A$4:$F$44</definedName>
  </definedNames>
  <calcPr calcId="191029"/>
</workbook>
</file>

<file path=xl/calcChain.xml><?xml version="1.0" encoding="utf-8"?>
<calcChain xmlns="http://schemas.openxmlformats.org/spreadsheetml/2006/main">
  <c r="D44" i="9" l="1"/>
  <c r="E44" i="9" l="1"/>
  <c r="C75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61" i="2"/>
  <c r="C60" i="2"/>
  <c r="C59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43" i="2"/>
  <c r="C42" i="2"/>
  <c r="C41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24" i="2"/>
  <c r="C23" i="2"/>
  <c r="C2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3" i="2"/>
  <c r="C2" i="2"/>
  <c r="E48" i="10"/>
  <c r="D48" i="10"/>
  <c r="B10" i="10"/>
  <c r="G10" i="10" s="1"/>
  <c r="L6" i="10"/>
  <c r="E49" i="10" s="1"/>
  <c r="B10" i="9"/>
  <c r="G10" i="9" s="1"/>
  <c r="L6" i="9"/>
  <c r="C10" i="9" l="1"/>
  <c r="B11" i="9"/>
  <c r="G11" i="9" s="1"/>
  <c r="B11" i="10"/>
  <c r="G11" i="10" s="1"/>
  <c r="C10" i="10"/>
  <c r="E50" i="10"/>
  <c r="D49" i="10"/>
  <c r="D50" i="10" s="1"/>
  <c r="B12" i="9" l="1"/>
  <c r="G12" i="9" s="1"/>
  <c r="C11" i="9"/>
  <c r="B12" i="10"/>
  <c r="G12" i="10" s="1"/>
  <c r="C11" i="10"/>
  <c r="C12" i="10" l="1"/>
  <c r="B13" i="10"/>
  <c r="G13" i="10" s="1"/>
  <c r="B13" i="9"/>
  <c r="G13" i="9" s="1"/>
  <c r="C12" i="9"/>
  <c r="C13" i="9" l="1"/>
  <c r="B14" i="9"/>
  <c r="G14" i="9" s="1"/>
  <c r="C13" i="10"/>
  <c r="B14" i="10"/>
  <c r="G14" i="10" s="1"/>
  <c r="C14" i="9" l="1"/>
  <c r="B15" i="9"/>
  <c r="G15" i="9" s="1"/>
  <c r="B15" i="10"/>
  <c r="G15" i="10" s="1"/>
  <c r="C14" i="10"/>
  <c r="B16" i="10" l="1"/>
  <c r="G16" i="10" s="1"/>
  <c r="C15" i="10"/>
  <c r="B16" i="9"/>
  <c r="G16" i="9" s="1"/>
  <c r="C15" i="9"/>
  <c r="B17" i="9" l="1"/>
  <c r="G17" i="9" s="1"/>
  <c r="C16" i="9"/>
  <c r="C16" i="10"/>
  <c r="B17" i="10"/>
  <c r="G17" i="10" s="1"/>
  <c r="C17" i="10" l="1"/>
  <c r="B18" i="10"/>
  <c r="G18" i="10" s="1"/>
  <c r="C17" i="9"/>
  <c r="B18" i="9"/>
  <c r="G18" i="9" s="1"/>
  <c r="B19" i="10" l="1"/>
  <c r="G19" i="10" s="1"/>
  <c r="C18" i="10"/>
  <c r="C18" i="9"/>
  <c r="B19" i="9"/>
  <c r="G19" i="9" s="1"/>
  <c r="B20" i="9" l="1"/>
  <c r="G20" i="9" s="1"/>
  <c r="C19" i="9"/>
  <c r="B20" i="10"/>
  <c r="G20" i="10" s="1"/>
  <c r="C19" i="10"/>
  <c r="C20" i="10" l="1"/>
  <c r="B21" i="10"/>
  <c r="G21" i="10" s="1"/>
  <c r="B21" i="9"/>
  <c r="G21" i="9" s="1"/>
  <c r="C20" i="9"/>
  <c r="C21" i="10" l="1"/>
  <c r="B22" i="10"/>
  <c r="G22" i="10" s="1"/>
  <c r="C21" i="9"/>
  <c r="B22" i="9"/>
  <c r="G22" i="9" s="1"/>
  <c r="B23" i="10" l="1"/>
  <c r="G23" i="10" s="1"/>
  <c r="C22" i="10"/>
  <c r="C22" i="9"/>
  <c r="B23" i="9"/>
  <c r="G23" i="9" s="1"/>
  <c r="B24" i="9" l="1"/>
  <c r="G24" i="9" s="1"/>
  <c r="C23" i="9"/>
  <c r="B24" i="10"/>
  <c r="G24" i="10" s="1"/>
  <c r="C23" i="10"/>
  <c r="C24" i="10" l="1"/>
  <c r="B25" i="10"/>
  <c r="G25" i="10" s="1"/>
  <c r="B25" i="9"/>
  <c r="G25" i="9" s="1"/>
  <c r="C24" i="9"/>
  <c r="C25" i="10" l="1"/>
  <c r="B26" i="10"/>
  <c r="G26" i="10" s="1"/>
  <c r="C25" i="9"/>
  <c r="B26" i="9"/>
  <c r="G26" i="9" s="1"/>
  <c r="B27" i="10" l="1"/>
  <c r="G27" i="10" s="1"/>
  <c r="C26" i="10"/>
  <c r="C26" i="9"/>
  <c r="B27" i="9"/>
  <c r="G27" i="9" s="1"/>
  <c r="B28" i="9" l="1"/>
  <c r="G28" i="9" s="1"/>
  <c r="C27" i="9"/>
  <c r="B28" i="10"/>
  <c r="G28" i="10" s="1"/>
  <c r="C27" i="10"/>
  <c r="C28" i="10" l="1"/>
  <c r="B29" i="10"/>
  <c r="G29" i="10" s="1"/>
  <c r="B29" i="9"/>
  <c r="G29" i="9" s="1"/>
  <c r="C28" i="9"/>
  <c r="C29" i="10" l="1"/>
  <c r="B30" i="10"/>
  <c r="G30" i="10" s="1"/>
  <c r="C29" i="9"/>
  <c r="B30" i="9"/>
  <c r="G30" i="9" s="1"/>
  <c r="B31" i="10" l="1"/>
  <c r="G31" i="10" s="1"/>
  <c r="C30" i="10"/>
  <c r="C30" i="9"/>
  <c r="B31" i="9"/>
  <c r="G31" i="9" s="1"/>
  <c r="B32" i="9" l="1"/>
  <c r="G32" i="9" s="1"/>
  <c r="C31" i="9"/>
  <c r="B32" i="10"/>
  <c r="G32" i="10" s="1"/>
  <c r="C31" i="10"/>
  <c r="C32" i="10" l="1"/>
  <c r="B33" i="10"/>
  <c r="G33" i="10" s="1"/>
  <c r="B33" i="9"/>
  <c r="G33" i="9" s="1"/>
  <c r="C32" i="9"/>
  <c r="C33" i="9" l="1"/>
  <c r="B34" i="9"/>
  <c r="G34" i="9" s="1"/>
  <c r="C33" i="10"/>
  <c r="B34" i="10"/>
  <c r="G34" i="10" s="1"/>
  <c r="B35" i="10" l="1"/>
  <c r="G35" i="10" s="1"/>
  <c r="C34" i="10"/>
  <c r="C34" i="9"/>
  <c r="B35" i="9"/>
  <c r="G35" i="9" s="1"/>
  <c r="B36" i="9" l="1"/>
  <c r="G36" i="9" s="1"/>
  <c r="C35" i="9"/>
  <c r="B36" i="10"/>
  <c r="G36" i="10" s="1"/>
  <c r="C35" i="10"/>
  <c r="C36" i="10" l="1"/>
  <c r="B37" i="10"/>
  <c r="G37" i="10" s="1"/>
  <c r="B37" i="9"/>
  <c r="G37" i="9" s="1"/>
  <c r="C36" i="9"/>
  <c r="C37" i="9" l="1"/>
  <c r="B38" i="9"/>
  <c r="G38" i="9" s="1"/>
  <c r="C37" i="10"/>
  <c r="B38" i="10"/>
  <c r="G38" i="10" s="1"/>
  <c r="C38" i="9" l="1"/>
  <c r="B39" i="9"/>
  <c r="G39" i="9" s="1"/>
  <c r="B39" i="10"/>
  <c r="G39" i="10" s="1"/>
  <c r="C38" i="10"/>
  <c r="B40" i="9" l="1"/>
  <c r="C39" i="9"/>
  <c r="B40" i="10"/>
  <c r="C39" i="10"/>
  <c r="C40" i="10" l="1"/>
  <c r="G40" i="10"/>
  <c r="C40" i="9"/>
  <c r="G4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00000000-0006-0000-0100-000001000000}">
      <text>
        <r>
          <rPr>
            <b/>
            <sz val="9"/>
            <rFont val="MS P ゴシック"/>
            <charset val="128"/>
          </rPr>
          <t>監督職員に提出した
工程表等で計画して
いた閉所日を記載</t>
        </r>
      </text>
    </comment>
    <comment ref="E10" authorId="0" shapeId="0" xr:uid="{00000000-0006-0000-0100-000002000000}">
      <text>
        <r>
          <rPr>
            <b/>
            <sz val="9"/>
            <rFont val="MS P ゴシック"/>
            <charset val="128"/>
          </rPr>
          <t>実際の閉所状況を
プルダウンから選択</t>
        </r>
      </text>
    </comment>
    <comment ref="F11" authorId="0" shapeId="0" xr:uid="{00000000-0006-0000-0100-000003000000}">
      <text>
        <r>
          <rPr>
            <b/>
            <sz val="9"/>
            <rFont val="MS P ゴシック"/>
            <charset val="128"/>
          </rPr>
          <t>現場着手までは
対象期間に含まないので
「-」を選択</t>
        </r>
      </text>
    </comment>
    <comment ref="F14" authorId="0" shapeId="0" xr:uid="{00000000-0006-0000-0100-000004000000}">
      <text>
        <r>
          <rPr>
            <b/>
            <sz val="9"/>
            <rFont val="MS P ゴシック"/>
            <charset val="128"/>
          </rPr>
          <t>対象期間は
現場着手日から
現場完成日まで。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
「雨休」を選択。
（監督職員への事前連絡
必要）</t>
        </r>
      </text>
    </comment>
    <comment ref="E2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9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</text>
    </comment>
    <comment ref="E30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</text>
    </comment>
    <comment ref="F37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
「休」としてよい。</t>
        </r>
      </text>
    </comment>
    <comment ref="F41" authorId="0" shapeId="0" xr:uid="{23521574-E1DB-4F85-9F5F-FF68023271A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週毎の閉所率を記入する
</t>
        </r>
      </text>
    </comment>
    <comment ref="B47" authorId="0" shapeId="0" xr:uid="{76AD0B27-AF26-4AB8-9346-3631376A0449}">
      <text>
        <r>
          <rPr>
            <b/>
            <sz val="9"/>
            <color indexed="81"/>
            <rFont val="MS P ゴシック"/>
            <family val="3"/>
            <charset val="128"/>
          </rPr>
          <t>受注者が完全週休2日（土日）を選択した場合は週単位の方の閉所率の記載に変更する。</t>
        </r>
      </text>
    </comment>
    <comment ref="E48" authorId="0" shapeId="0" xr:uid="{00000000-0006-0000-0100-00000A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<sst xmlns="http://schemas.openxmlformats.org/spreadsheetml/2006/main" count="194" uniqueCount="78">
  <si>
    <t>※右の入力欄に年月を入力すると、その月のチェックリストになります</t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</si>
  <si>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</si>
  <si>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</si>
  <si>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</si>
  <si>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</si>
  <si>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</si>
  <si>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</si>
  <si>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</si>
  <si>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</si>
  <si>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</si>
  <si>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</si>
  <si>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</si>
  <si>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</si>
  <si>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</si>
  <si>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</si>
  <si>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</si>
  <si>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</si>
  <si>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</si>
  <si>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</si>
  <si>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</si>
  <si>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</si>
  <si>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</si>
  <si>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</si>
  <si>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</si>
  <si>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</si>
  <si>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</si>
  <si>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</si>
  <si>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準備工</t>
  </si>
  <si>
    <t>現場着手日</t>
  </si>
  <si>
    <t>当初休み予定だったが地元協議で作業</t>
  </si>
  <si>
    <t>地震による緊急対応13:00～16:00</t>
  </si>
  <si>
    <t>閉所率</t>
  </si>
  <si>
    <t>昭和の日</t>
  </si>
  <si>
    <t>憲法記念日</t>
  </si>
  <si>
    <t>みどりの日</t>
  </si>
  <si>
    <t>こどもの日</t>
  </si>
  <si>
    <t>山の日</t>
  </si>
  <si>
    <t>振替休日</t>
    <rPh sb="0" eb="2">
      <t>フリカ</t>
    </rPh>
    <phoneticPr fontId="10"/>
  </si>
  <si>
    <t>元日</t>
    <rPh sb="0" eb="2">
      <t>ガンジツ</t>
    </rPh>
    <phoneticPr fontId="10"/>
  </si>
  <si>
    <t>建国記念の日</t>
    <rPh sb="0" eb="2">
      <t>ケンコク</t>
    </rPh>
    <rPh sb="2" eb="4">
      <t>キネン</t>
    </rPh>
    <phoneticPr fontId="10"/>
  </si>
  <si>
    <r>
      <t>8/</t>
    </r>
    <r>
      <rPr>
        <sz val="11"/>
        <color theme="1"/>
        <rFont val="游ゴシック"/>
        <family val="3"/>
        <charset val="128"/>
        <scheme val="minor"/>
      </rPr>
      <t>9</t>
    </r>
    <r>
      <rPr>
        <sz val="11"/>
        <color theme="1"/>
        <rFont val="游ゴシック"/>
        <family val="3"/>
        <charset val="128"/>
        <scheme val="minor"/>
      </rPr>
      <t>事前連絡済</t>
    </r>
    <phoneticPr fontId="10"/>
  </si>
  <si>
    <t>年</t>
    <rPh sb="0" eb="1">
      <t>トシ</t>
    </rPh>
    <phoneticPr fontId="10"/>
  </si>
  <si>
    <t>2024年祝日等一覧</t>
  </si>
  <si>
    <t>勤労感謝の日</t>
  </si>
  <si>
    <t>文化の日</t>
  </si>
  <si>
    <t>スポーツの日</t>
  </si>
  <si>
    <t>秋分の日</t>
  </si>
  <si>
    <t>敬老の日</t>
  </si>
  <si>
    <t>海の日</t>
  </si>
  <si>
    <t>成人の日</t>
  </si>
  <si>
    <t>天皇誕生日</t>
  </si>
  <si>
    <t>春分の日</t>
  </si>
  <si>
    <r>
      <t>2025</t>
    </r>
    <r>
      <rPr>
        <sz val="11"/>
        <rFont val="HG丸ｺﾞｼｯｸM-PRO"/>
        <family val="3"/>
        <charset val="128"/>
      </rPr>
      <t>年祝日等一覧</t>
    </r>
    <phoneticPr fontId="10"/>
  </si>
  <si>
    <t>文化の日</t>
    <phoneticPr fontId="10"/>
  </si>
  <si>
    <r>
      <t>202６</t>
    </r>
    <r>
      <rPr>
        <sz val="11"/>
        <rFont val="HG丸ｺﾞｼｯｸM-PRO"/>
        <family val="3"/>
        <charset val="128"/>
      </rPr>
      <t>年祝日等一覧</t>
    </r>
    <phoneticPr fontId="10"/>
  </si>
  <si>
    <t>国民の休日</t>
    <rPh sb="0" eb="2">
      <t>コクミン</t>
    </rPh>
    <rPh sb="3" eb="5">
      <t>キュウジツ</t>
    </rPh>
    <phoneticPr fontId="10"/>
  </si>
  <si>
    <t>秋分の日</t>
    <phoneticPr fontId="10"/>
  </si>
  <si>
    <r>
      <t>2027</t>
    </r>
    <r>
      <rPr>
        <sz val="11"/>
        <rFont val="HG丸ｺﾞｼｯｸM-PRO"/>
        <family val="3"/>
        <charset val="128"/>
      </rPr>
      <t>年祝日等一覧</t>
    </r>
    <phoneticPr fontId="10"/>
  </si>
  <si>
    <t>7月20日の振替</t>
    <phoneticPr fontId="10"/>
  </si>
  <si>
    <t>第１週</t>
    <rPh sb="0" eb="1">
      <t>ダイ</t>
    </rPh>
    <rPh sb="2" eb="3">
      <t>シュウ</t>
    </rPh>
    <phoneticPr fontId="10"/>
  </si>
  <si>
    <t>第２週</t>
    <rPh sb="0" eb="1">
      <t>ダイ</t>
    </rPh>
    <rPh sb="2" eb="3">
      <t>シュウ</t>
    </rPh>
    <phoneticPr fontId="10"/>
  </si>
  <si>
    <t>第３週</t>
    <rPh sb="0" eb="1">
      <t>ダイ</t>
    </rPh>
    <rPh sb="2" eb="3">
      <t>シュウ</t>
    </rPh>
    <phoneticPr fontId="10"/>
  </si>
  <si>
    <t>第４週</t>
    <rPh sb="0" eb="1">
      <t>ダイ</t>
    </rPh>
    <rPh sb="2" eb="3">
      <t>シュウ</t>
    </rPh>
    <phoneticPr fontId="10"/>
  </si>
  <si>
    <t>第５週</t>
    <rPh sb="0" eb="1">
      <t>ダイ</t>
    </rPh>
    <rPh sb="2" eb="3">
      <t>シュウ</t>
    </rPh>
    <phoneticPr fontId="10"/>
  </si>
  <si>
    <t>／７日</t>
    <rPh sb="2" eb="3">
      <t>ニチ</t>
    </rPh>
    <phoneticPr fontId="10"/>
  </si>
  <si>
    <t>（週単位）</t>
    <rPh sb="1" eb="4">
      <t>シュウタンイ</t>
    </rPh>
    <phoneticPr fontId="10"/>
  </si>
  <si>
    <t>（月単位）</t>
    <rPh sb="1" eb="4">
      <t>ツキタンイ</t>
    </rPh>
    <phoneticPr fontId="10"/>
  </si>
  <si>
    <t>現場閉所日</t>
    <rPh sb="0" eb="2">
      <t>ゲンバ</t>
    </rPh>
    <rPh sb="2" eb="5">
      <t>ヘイショビ</t>
    </rPh>
    <phoneticPr fontId="10"/>
  </si>
  <si>
    <t>対象期間</t>
    <rPh sb="0" eb="4">
      <t>タイショウキカン</t>
    </rPh>
    <phoneticPr fontId="10"/>
  </si>
  <si>
    <t>今月の閉所率</t>
    <rPh sb="0" eb="2">
      <t>コンゲツ</t>
    </rPh>
    <rPh sb="3" eb="6">
      <t>ヘイショリツ</t>
    </rPh>
    <phoneticPr fontId="10"/>
  </si>
  <si>
    <t>　　　　　　※月の最終週（７日未満）については、翌日の第１週に含めるものとする。</t>
    <rPh sb="7" eb="8">
      <t>ツキ</t>
    </rPh>
    <rPh sb="9" eb="12">
      <t>サイシュウシュウ</t>
    </rPh>
    <rPh sb="14" eb="15">
      <t>ニチ</t>
    </rPh>
    <rPh sb="15" eb="17">
      <t>ミマン</t>
    </rPh>
    <rPh sb="24" eb="26">
      <t>ヨクジツ</t>
    </rPh>
    <rPh sb="27" eb="28">
      <t>ダイ</t>
    </rPh>
    <rPh sb="29" eb="30">
      <t>シュウ</t>
    </rPh>
    <rPh sb="31" eb="32">
      <t>フク</t>
    </rPh>
    <phoneticPr fontId="10"/>
  </si>
  <si>
    <t>現場閉所　　　〇</t>
    <rPh sb="0" eb="4">
      <t>ゲンバヘイショ</t>
    </rPh>
    <phoneticPr fontId="10"/>
  </si>
  <si>
    <t>現場閉所　　　〇</t>
    <phoneticPr fontId="10"/>
  </si>
  <si>
    <t>（○○％）　</t>
    <phoneticPr fontId="10"/>
  </si>
  <si>
    <t>【参考様式】</t>
    <phoneticPr fontId="10"/>
  </si>
  <si>
    <t>発注者</t>
    <rPh sb="0" eb="3">
      <t>ハッチュウシャ</t>
    </rPh>
    <phoneticPr fontId="10"/>
  </si>
  <si>
    <t>芝山町</t>
    <rPh sb="0" eb="3">
      <t>シバヤママチ</t>
    </rPh>
    <phoneticPr fontId="10"/>
  </si>
  <si>
    <t>週休２日制適用工事　実施工程表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</si>
</sst>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aaa"/>
    <numFmt numFmtId="178" formatCode="0.0%"/>
    <numFmt numFmtId="179" formatCode="m&quot;月&quot;d&quot;日&quot;;@"/>
    <numFmt numFmtId="180" formatCode="#&quot;日&quot;"/>
  </numFmts>
  <fonts count="15">
    <font>
      <sz val="11"/>
      <color theme="1"/>
      <name val="游ゴシック"/>
      <charset val="128"/>
      <scheme val="minor"/>
    </font>
    <font>
      <sz val="11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17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3" borderId="16" xfId="0" applyFill="1" applyBorder="1">
      <alignment vertical="center"/>
    </xf>
    <xf numFmtId="179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178" fontId="0" fillId="0" borderId="0" xfId="1" applyNumberFormat="1" applyFont="1" applyFill="1">
      <alignment vertical="center"/>
    </xf>
    <xf numFmtId="0" fontId="0" fillId="0" borderId="2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6" fillId="0" borderId="0" xfId="0" applyNumberFormat="1" applyFont="1">
      <alignment vertical="center"/>
    </xf>
    <xf numFmtId="0" fontId="0" fillId="0" borderId="23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56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11" fillId="0" borderId="6" xfId="0" applyFont="1" applyBorder="1">
      <alignment vertical="center"/>
    </xf>
    <xf numFmtId="179" fontId="11" fillId="0" borderId="2" xfId="0" applyNumberFormat="1" applyFont="1" applyBorder="1">
      <alignment vertical="center"/>
    </xf>
    <xf numFmtId="179" fontId="11" fillId="0" borderId="5" xfId="0" applyNumberFormat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>
      <alignment vertical="center"/>
    </xf>
    <xf numFmtId="0" fontId="2" fillId="0" borderId="0" xfId="0" applyFo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179" fontId="7" fillId="0" borderId="2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4" fillId="0" borderId="0" xfId="0" applyFont="1" applyAlignment="1">
      <alignment shrinkToFit="1"/>
    </xf>
    <xf numFmtId="176" fontId="14" fillId="0" borderId="0" xfId="0" applyNumberFormat="1" applyFont="1" applyAlignment="1">
      <alignment shrinkToFit="1"/>
    </xf>
    <xf numFmtId="49" fontId="14" fillId="0" borderId="0" xfId="0" applyNumberFormat="1" applyFont="1">
      <alignment vertical="center"/>
    </xf>
    <xf numFmtId="0" fontId="14" fillId="0" borderId="0" xfId="0" applyFont="1">
      <alignment vertical="center"/>
    </xf>
    <xf numFmtId="180" fontId="4" fillId="0" borderId="0" xfId="0" applyNumberFormat="1" applyFont="1" applyAlignment="1">
      <alignment horizontal="left"/>
    </xf>
    <xf numFmtId="178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25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  <xf numFmtId="0" fontId="7" fillId="0" borderId="0" xfId="0" applyFont="1" applyAlignment="1">
      <alignment horizontal="right" vertical="center"/>
    </xf>
  </cellXfs>
  <cellStyles count="2">
    <cellStyle name="パーセント" xfId="1" builtinId="5"/>
    <cellStyle name="標準" xfId="0" builtinId="0"/>
  </cellStyles>
  <dxfs count="9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L44"/>
  <sheetViews>
    <sheetView showGridLines="0" tabSelected="1" view="pageBreakPreview" zoomScaleNormal="70" zoomScaleSheetLayoutView="100" workbookViewId="0">
      <selection activeCell="B5" sqref="B5"/>
    </sheetView>
  </sheetViews>
  <sheetFormatPr defaultColWidth="9" defaultRowHeight="18"/>
  <cols>
    <col min="1" max="1" width="5.58203125" customWidth="1"/>
    <col min="2" max="2" width="14.4140625" customWidth="1"/>
    <col min="3" max="3" width="6.9140625" customWidth="1"/>
    <col min="4" max="4" width="15.5" customWidth="1"/>
    <col min="5" max="5" width="15.58203125" customWidth="1"/>
    <col min="6" max="6" width="30.58203125" customWidth="1"/>
    <col min="7" max="7" width="11" customWidth="1"/>
    <col min="8" max="8" width="6.5" customWidth="1"/>
    <col min="9" max="9" width="9.4140625" customWidth="1"/>
    <col min="10" max="10" width="10.1640625" customWidth="1"/>
    <col min="11" max="11" width="9" customWidth="1"/>
    <col min="12" max="12" width="10.6640625" customWidth="1"/>
    <col min="15" max="15" width="9.4140625" customWidth="1"/>
  </cols>
  <sheetData>
    <row r="1" spans="2:12">
      <c r="C1" s="7" t="s">
        <v>0</v>
      </c>
      <c r="D1" s="7"/>
      <c r="E1" s="8"/>
      <c r="F1" s="8"/>
    </row>
    <row r="2" spans="2:12">
      <c r="C2" s="42"/>
      <c r="D2" s="42"/>
    </row>
    <row r="3" spans="2:12">
      <c r="C3" s="42"/>
      <c r="D3" s="42"/>
    </row>
    <row r="4" spans="2:12">
      <c r="B4" s="9" t="s">
        <v>77</v>
      </c>
      <c r="F4" s="63" t="s">
        <v>74</v>
      </c>
      <c r="I4" t="s">
        <v>2</v>
      </c>
      <c r="K4" s="30" t="s">
        <v>3</v>
      </c>
    </row>
    <row r="5" spans="2:12" ht="11.25" customHeight="1">
      <c r="K5" s="36"/>
    </row>
    <row r="6" spans="2:12">
      <c r="B6" s="49" t="s">
        <v>75</v>
      </c>
      <c r="C6" s="49" t="s">
        <v>76</v>
      </c>
      <c r="I6" s="43" t="s">
        <v>41</v>
      </c>
      <c r="J6" s="29">
        <v>2026</v>
      </c>
      <c r="K6" s="30" t="s">
        <v>7</v>
      </c>
      <c r="L6" s="31">
        <f>DATE(J6,J7,1)</f>
        <v>46113</v>
      </c>
    </row>
    <row r="7" spans="2:12">
      <c r="B7" t="s">
        <v>8</v>
      </c>
      <c r="C7" t="s">
        <v>9</v>
      </c>
      <c r="I7" s="32" t="s">
        <v>10</v>
      </c>
      <c r="J7" s="33">
        <v>4</v>
      </c>
      <c r="K7" s="30" t="s">
        <v>11</v>
      </c>
    </row>
    <row r="8" spans="2:12" ht="19.5" customHeight="1">
      <c r="B8" t="s">
        <v>12</v>
      </c>
      <c r="C8" t="s">
        <v>13</v>
      </c>
      <c r="K8" s="30" t="s">
        <v>14</v>
      </c>
    </row>
    <row r="9" spans="2:12" ht="36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4"/>
      <c r="K9" s="30" t="s">
        <v>21</v>
      </c>
    </row>
    <row r="10" spans="2:12" ht="18" customHeight="1">
      <c r="B10" s="16">
        <f>DATE(J6,J7,1)</f>
        <v>46113</v>
      </c>
      <c r="C10" s="17" t="str">
        <f>TEXT(B10,"aaa")</f>
        <v>水</v>
      </c>
      <c r="D10" s="18"/>
      <c r="E10" s="18"/>
      <c r="F10" s="19"/>
      <c r="G10" s="20" t="str">
        <f>IF(ISERROR(VLOOKUP(B10,祝日!$B$2:$D$75,3,0)),"",VLOOKUP(B10,祝日!$B$2:$D$75,3,0))</f>
        <v/>
      </c>
      <c r="K10" s="30" t="s">
        <v>22</v>
      </c>
    </row>
    <row r="11" spans="2:12" ht="18.75" customHeight="1">
      <c r="B11" s="16">
        <f>B10+1</f>
        <v>46114</v>
      </c>
      <c r="C11" s="17" t="str">
        <f t="shared" ref="C11:C40" si="0">TEXT(B11,"aaa")</f>
        <v>木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30" t="s">
        <v>23</v>
      </c>
    </row>
    <row r="12" spans="2:12" ht="18.75" customHeight="1">
      <c r="B12" s="16">
        <f t="shared" ref="B12:B37" si="1">B11+1</f>
        <v>46115</v>
      </c>
      <c r="C12" s="17" t="str">
        <f t="shared" si="0"/>
        <v>金</v>
      </c>
      <c r="D12" s="18"/>
      <c r="E12" s="18"/>
      <c r="F12" s="19"/>
      <c r="G12" s="20" t="str">
        <f>IF(ISERROR(VLOOKUP(B12,祝日!$B$2:$D$75,3,0)),"",VLOOKUP(B12,祝日!$B$2:$D$75,3,0))</f>
        <v/>
      </c>
      <c r="K12" s="30" t="s">
        <v>24</v>
      </c>
    </row>
    <row r="13" spans="2:12" ht="18.75" customHeight="1">
      <c r="B13" s="16">
        <f t="shared" si="1"/>
        <v>46116</v>
      </c>
      <c r="C13" s="17" t="str">
        <f t="shared" si="0"/>
        <v>土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46117</v>
      </c>
      <c r="C14" s="17" t="str">
        <f t="shared" si="0"/>
        <v>日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46118</v>
      </c>
      <c r="C15" s="17" t="str">
        <f t="shared" si="0"/>
        <v>月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46119</v>
      </c>
      <c r="C16" s="17" t="str">
        <f t="shared" si="0"/>
        <v>火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46120</v>
      </c>
      <c r="C17" s="17" t="str">
        <f t="shared" si="0"/>
        <v>水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46121</v>
      </c>
      <c r="C18" s="17" t="str">
        <f t="shared" si="0"/>
        <v>木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46122</v>
      </c>
      <c r="C19" s="17" t="str">
        <f t="shared" si="0"/>
        <v>金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46123</v>
      </c>
      <c r="C20" s="17" t="str">
        <f t="shared" si="0"/>
        <v>土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46124</v>
      </c>
      <c r="C21" s="17" t="str">
        <f t="shared" si="0"/>
        <v>日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46125</v>
      </c>
      <c r="C22" s="17" t="str">
        <f t="shared" si="0"/>
        <v>月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46126</v>
      </c>
      <c r="C23" s="17" t="str">
        <f t="shared" si="0"/>
        <v>火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46127</v>
      </c>
      <c r="C24" s="17" t="str">
        <f t="shared" si="0"/>
        <v>水</v>
      </c>
      <c r="D24" s="18"/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46128</v>
      </c>
      <c r="C25" s="17" t="str">
        <f t="shared" si="0"/>
        <v>木</v>
      </c>
      <c r="D25" s="18"/>
      <c r="E25" s="18"/>
      <c r="F25" s="19"/>
      <c r="G25" s="20" t="str">
        <f>IF(ISERROR(VLOOKUP(B25,祝日!$B$2:$D$75,3,0)),"",VLOOKUP(B25,祝日!$B$2:$D$75,3,0))</f>
        <v/>
      </c>
      <c r="I25" s="35"/>
    </row>
    <row r="26" spans="2:9" ht="18.75" customHeight="1">
      <c r="B26" s="16">
        <f t="shared" si="1"/>
        <v>46129</v>
      </c>
      <c r="C26" s="17" t="str">
        <f t="shared" si="0"/>
        <v>金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46130</v>
      </c>
      <c r="C27" s="17" t="str">
        <f t="shared" si="0"/>
        <v>土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46131</v>
      </c>
      <c r="C28" s="17" t="str">
        <f t="shared" si="0"/>
        <v>日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46132</v>
      </c>
      <c r="C29" s="17" t="str">
        <f t="shared" si="0"/>
        <v>月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46133</v>
      </c>
      <c r="C30" s="17" t="str">
        <f t="shared" si="0"/>
        <v>火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46134</v>
      </c>
      <c r="C31" s="17" t="str">
        <f t="shared" si="0"/>
        <v>水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46135</v>
      </c>
      <c r="C32" s="17" t="str">
        <f t="shared" si="0"/>
        <v>木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46136</v>
      </c>
      <c r="C33" s="17" t="str">
        <f t="shared" si="0"/>
        <v>金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46137</v>
      </c>
      <c r="C34" s="17" t="str">
        <f t="shared" si="0"/>
        <v>土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46138</v>
      </c>
      <c r="C35" s="17" t="str">
        <f t="shared" si="0"/>
        <v>日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46139</v>
      </c>
      <c r="C36" s="17" t="str">
        <f t="shared" si="0"/>
        <v>月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46140</v>
      </c>
      <c r="C37" s="17" t="str">
        <f t="shared" si="0"/>
        <v>火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46141</v>
      </c>
      <c r="C38" s="17" t="str">
        <f t="shared" si="0"/>
        <v>水</v>
      </c>
      <c r="D38" s="18"/>
      <c r="E38" s="18"/>
      <c r="F38" s="19"/>
      <c r="G38" s="20" t="str">
        <f>IF(ISERROR(VLOOKUP(B38,祝日!$B$2:$D$75,3,0)),"",VLOOKUP(B38,祝日!$B$2:$D$75,3,0))</f>
        <v>昭和の日</v>
      </c>
    </row>
    <row r="39" spans="2:7" ht="18.75" customHeight="1">
      <c r="B39" s="16">
        <f>IF(OR(B38="",B38=EOMONTH($B$10,0)),"",B38+1)</f>
        <v>46142</v>
      </c>
      <c r="C39" s="17" t="str">
        <f t="shared" si="0"/>
        <v>木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 t="str">
        <f>IF(OR(B39="",B39=EOMONTH($B$10,0)),"",B39+1)</f>
        <v/>
      </c>
      <c r="C40" s="22" t="str">
        <f t="shared" si="0"/>
        <v/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>
      <c r="B41" s="53"/>
      <c r="C41" s="53"/>
      <c r="D41" s="53"/>
      <c r="E41" s="53"/>
      <c r="F41" s="53"/>
    </row>
    <row r="42" spans="2:7">
      <c r="B42" s="49" t="s">
        <v>67</v>
      </c>
      <c r="D42">
        <v>0</v>
      </c>
      <c r="E42">
        <v>0</v>
      </c>
    </row>
    <row r="43" spans="2:7">
      <c r="B43" s="49" t="s">
        <v>68</v>
      </c>
      <c r="D43">
        <v>31</v>
      </c>
      <c r="E43">
        <v>31</v>
      </c>
    </row>
    <row r="44" spans="2:7">
      <c r="B44" s="49" t="s">
        <v>69</v>
      </c>
      <c r="D44" s="55">
        <f>D42/D43</f>
        <v>0</v>
      </c>
      <c r="E44" s="55">
        <f>E42/E43</f>
        <v>0</v>
      </c>
    </row>
  </sheetData>
  <phoneticPr fontId="10"/>
  <conditionalFormatting sqref="B10:F40">
    <cfRule type="expression" dxfId="8" priority="1">
      <formula>$G10&lt;&gt;""</formula>
    </cfRule>
    <cfRule type="expression" dxfId="7" priority="2">
      <formula>$C10="日"</formula>
    </cfRule>
    <cfRule type="expression" dxfId="6" priority="3">
      <formula>$C10="土"</formula>
    </cfRule>
  </conditionalFormatting>
  <dataValidations count="1">
    <dataValidation type="list" allowBlank="1" showInputMessage="1" showErrorMessage="1" sqref="D10:E40" xr:uid="{00000000-0002-0000-0000-000000000000}">
      <formula1>$K$5:$K$12</formula1>
    </dataValidation>
  </dataValidations>
  <pageMargins left="0.39370078740157499" right="0.39370078740157499" top="0.59055118110236204" bottom="0.59055118110236204" header="0.31496062992126" footer="0.31496062992126"/>
  <pageSetup paperSize="9" scale="83" orientation="portrait" r:id="rId1"/>
  <headerFooter>
    <oddHeader>&amp;R&amp;"ＭＳ 明朝,標準"&amp;12別紙３</oddHeader>
  </headerFooter>
  <colBreaks count="1" manualBreakCount="1">
    <brk id="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50"/>
  <sheetViews>
    <sheetView showGridLines="0" view="pageBreakPreview" topLeftCell="A7" zoomScaleNormal="85" zoomScaleSheetLayoutView="100" workbookViewId="0">
      <selection activeCell="L32" sqref="L32"/>
    </sheetView>
  </sheetViews>
  <sheetFormatPr defaultColWidth="9" defaultRowHeight="18"/>
  <cols>
    <col min="1" max="1" width="5.58203125" customWidth="1"/>
    <col min="2" max="2" width="14.4140625" customWidth="1"/>
    <col min="3" max="3" width="6.9140625" customWidth="1"/>
    <col min="4" max="4" width="15.5" customWidth="1"/>
    <col min="5" max="5" width="15.58203125" customWidth="1"/>
    <col min="6" max="6" width="30.58203125" customWidth="1"/>
    <col min="7" max="7" width="11" customWidth="1"/>
    <col min="8" max="8" width="6.5" customWidth="1"/>
    <col min="9" max="9" width="9.4140625" customWidth="1"/>
    <col min="10" max="10" width="10.1640625" customWidth="1"/>
    <col min="11" max="11" width="9" customWidth="1"/>
    <col min="12" max="12" width="10.6640625" customWidth="1"/>
    <col min="15" max="15" width="9.4140625" customWidth="1"/>
  </cols>
  <sheetData>
    <row r="1" spans="2:12">
      <c r="C1" s="7" t="s">
        <v>0</v>
      </c>
      <c r="D1" s="7"/>
      <c r="E1" s="8"/>
      <c r="F1" s="8"/>
    </row>
    <row r="2" spans="2:12">
      <c r="C2" s="42"/>
      <c r="D2" s="42"/>
    </row>
    <row r="3" spans="2:12">
      <c r="C3" s="42"/>
      <c r="D3" s="42"/>
    </row>
    <row r="4" spans="2:12">
      <c r="B4" s="9" t="s">
        <v>1</v>
      </c>
      <c r="I4" t="s">
        <v>2</v>
      </c>
      <c r="K4" s="15" t="s">
        <v>3</v>
      </c>
    </row>
    <row r="5" spans="2:12" ht="11.25" customHeight="1"/>
    <row r="6" spans="2:12">
      <c r="B6" t="s">
        <v>4</v>
      </c>
      <c r="C6" t="s">
        <v>5</v>
      </c>
      <c r="I6" s="28" t="s">
        <v>6</v>
      </c>
      <c r="J6" s="29">
        <v>2024</v>
      </c>
      <c r="K6" s="30" t="s">
        <v>7</v>
      </c>
      <c r="L6" s="31">
        <f>DATE(J6,J7,1)</f>
        <v>45474</v>
      </c>
    </row>
    <row r="7" spans="2:12">
      <c r="B7" t="s">
        <v>8</v>
      </c>
      <c r="C7" t="s">
        <v>9</v>
      </c>
      <c r="I7" s="32" t="s">
        <v>10</v>
      </c>
      <c r="J7" s="33">
        <v>7</v>
      </c>
      <c r="K7" s="30" t="s">
        <v>11</v>
      </c>
    </row>
    <row r="8" spans="2:12" ht="19.5" customHeight="1">
      <c r="B8" t="s">
        <v>12</v>
      </c>
      <c r="C8" t="s">
        <v>13</v>
      </c>
      <c r="K8" s="30" t="s">
        <v>14</v>
      </c>
    </row>
    <row r="9" spans="2:12" ht="36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4"/>
      <c r="K9" s="30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 t="s">
        <v>7</v>
      </c>
      <c r="E10" s="18" t="s">
        <v>7</v>
      </c>
      <c r="F10" s="19"/>
      <c r="G10" s="20" t="str">
        <f>IF(ISERROR(VLOOKUP(B10,祝日!$B$2:$D$75,3,0)),"",VLOOKUP(B10,祝日!$B$2:$D$75,3,0))</f>
        <v/>
      </c>
      <c r="K10" s="30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 t="s">
        <v>7</v>
      </c>
      <c r="E11" s="18" t="s">
        <v>7</v>
      </c>
      <c r="F11" s="19"/>
      <c r="G11" s="20" t="str">
        <f>IF(ISERROR(VLOOKUP(B11,祝日!$B$2:$D$75,3,0)),"",VLOOKUP(B11,祝日!$B$2:$D$75,3,0))</f>
        <v/>
      </c>
      <c r="I11" s="15"/>
      <c r="K11" s="30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 t="s">
        <v>7</v>
      </c>
      <c r="E12" s="18" t="s">
        <v>7</v>
      </c>
      <c r="F12" s="19" t="s">
        <v>27</v>
      </c>
      <c r="G12" s="20" t="str">
        <f>IF(ISERROR(VLOOKUP(B12,祝日!$B$2:$D$75,3,0)),"",VLOOKUP(B12,祝日!$B$2:$D$75,3,0))</f>
        <v/>
      </c>
      <c r="K12" s="30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 t="s">
        <v>7</v>
      </c>
      <c r="E13" s="18" t="s">
        <v>7</v>
      </c>
      <c r="F13" s="19" t="s">
        <v>27</v>
      </c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 t="s">
        <v>28</v>
      </c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 t="s">
        <v>11</v>
      </c>
      <c r="E15" s="18" t="s">
        <v>11</v>
      </c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 t="s">
        <v>11</v>
      </c>
      <c r="E16" s="18" t="s">
        <v>11</v>
      </c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44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 t="s">
        <v>22</v>
      </c>
      <c r="F19" s="44" t="s">
        <v>40</v>
      </c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 t="s">
        <v>11</v>
      </c>
      <c r="E20" s="18" t="s">
        <v>11</v>
      </c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 t="s">
        <v>14</v>
      </c>
      <c r="E22" s="18" t="s">
        <v>14</v>
      </c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 t="s">
        <v>14</v>
      </c>
      <c r="E23" s="18" t="s">
        <v>14</v>
      </c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 t="s">
        <v>14</v>
      </c>
      <c r="E24" s="18" t="s">
        <v>14</v>
      </c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5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48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 t="s">
        <v>11</v>
      </c>
      <c r="E29" s="18"/>
      <c r="F29" s="44" t="s">
        <v>29</v>
      </c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 t="s">
        <v>11</v>
      </c>
      <c r="E30" s="18" t="s">
        <v>11</v>
      </c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 t="s">
        <v>11</v>
      </c>
      <c r="F33" s="48" t="s">
        <v>58</v>
      </c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 t="s">
        <v>11</v>
      </c>
      <c r="E36" s="18" t="s">
        <v>11</v>
      </c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 t="s">
        <v>11</v>
      </c>
      <c r="E37" s="18" t="s">
        <v>11</v>
      </c>
      <c r="F37" s="19" t="s">
        <v>30</v>
      </c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>
      <c r="B41" s="50" t="s">
        <v>65</v>
      </c>
      <c r="C41" s="50" t="s">
        <v>59</v>
      </c>
      <c r="D41" s="51" t="s">
        <v>71</v>
      </c>
      <c r="E41" s="51" t="s">
        <v>64</v>
      </c>
      <c r="F41" s="52" t="s">
        <v>73</v>
      </c>
    </row>
    <row r="42" spans="2:7">
      <c r="B42" s="53"/>
      <c r="C42" s="53" t="s">
        <v>60</v>
      </c>
      <c r="D42" s="51" t="s">
        <v>72</v>
      </c>
      <c r="E42" s="51" t="s">
        <v>64</v>
      </c>
      <c r="F42" s="52" t="s">
        <v>73</v>
      </c>
    </row>
    <row r="43" spans="2:7">
      <c r="B43" s="53"/>
      <c r="C43" s="50" t="s">
        <v>61</v>
      </c>
      <c r="D43" s="51" t="s">
        <v>72</v>
      </c>
      <c r="E43" s="51" t="s">
        <v>64</v>
      </c>
      <c r="F43" s="52" t="s">
        <v>73</v>
      </c>
    </row>
    <row r="44" spans="2:7">
      <c r="B44" s="53"/>
      <c r="C44" s="53" t="s">
        <v>62</v>
      </c>
      <c r="D44" s="51" t="s">
        <v>72</v>
      </c>
      <c r="E44" s="51" t="s">
        <v>64</v>
      </c>
      <c r="F44" s="52" t="s">
        <v>73</v>
      </c>
    </row>
    <row r="45" spans="2:7">
      <c r="B45" s="53"/>
      <c r="C45" s="50" t="s">
        <v>63</v>
      </c>
      <c r="D45" s="51" t="s">
        <v>72</v>
      </c>
      <c r="E45" s="51" t="s">
        <v>64</v>
      </c>
      <c r="F45" s="52" t="s">
        <v>73</v>
      </c>
    </row>
    <row r="46" spans="2:7">
      <c r="B46" s="53" t="s">
        <v>70</v>
      </c>
      <c r="C46" s="50"/>
      <c r="D46" s="51"/>
      <c r="E46" s="51"/>
      <c r="F46" s="53"/>
    </row>
    <row r="47" spans="2:7">
      <c r="B47" s="53" t="s">
        <v>66</v>
      </c>
      <c r="C47" s="50"/>
      <c r="D47" s="51"/>
      <c r="E47" s="51"/>
      <c r="F47" s="53"/>
    </row>
    <row r="48" spans="2:7" ht="18" customHeight="1">
      <c r="B48" s="25" t="s">
        <v>25</v>
      </c>
      <c r="C48" s="25"/>
      <c r="D48" s="26">
        <f>COUNTIF(D10:D40,"休")</f>
        <v>7</v>
      </c>
      <c r="E48" s="26">
        <f>COUNTIF(E10:E40,"休")+COUNTIF(E10:E40,"雨休")</f>
        <v>8</v>
      </c>
      <c r="F48" s="54"/>
    </row>
    <row r="49" spans="2:5">
      <c r="B49" s="25" t="s">
        <v>26</v>
      </c>
      <c r="C49" s="25"/>
      <c r="D49" s="26">
        <f>DAY(EOMONTH(L6,0))-COUNTIF(D10:D40,"ー")-COUNTIF(D10:D40,"夏休")-COUNTIF(D10:D40,"年末年始休")-COUNTIF(D10:D40,"工場製作")-COUNTIF(D10:D40,"その他休")</f>
        <v>24</v>
      </c>
      <c r="E49" s="26">
        <f>DAY(EOMONTH(L6,0))-COUNTIF(E10:E40,"ー")-COUNTIF(E10:E40,"夏休")-COUNTIF(E10:E40,"年末年始休")-COUNTIF(E10:E40,"工場製作")-COUNTIF(E10:E40,"その他休")</f>
        <v>24</v>
      </c>
    </row>
    <row r="50" spans="2:5">
      <c r="B50" t="s">
        <v>31</v>
      </c>
      <c r="D50" s="27">
        <f>D48/D49</f>
        <v>0.29166666666666669</v>
      </c>
      <c r="E50" s="27">
        <f>E48/E49</f>
        <v>0.33333333333333331</v>
      </c>
    </row>
  </sheetData>
  <phoneticPr fontId="10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1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topLeftCell="A31" workbookViewId="0">
      <selection activeCell="B76" sqref="B76"/>
    </sheetView>
  </sheetViews>
  <sheetFormatPr defaultColWidth="9" defaultRowHeight="18"/>
  <cols>
    <col min="1" max="1" width="4.4140625" customWidth="1"/>
    <col min="2" max="2" width="9.1640625" customWidth="1"/>
    <col min="3" max="3" width="3.4140625" bestFit="1" customWidth="1"/>
    <col min="4" max="4" width="13" customWidth="1"/>
  </cols>
  <sheetData>
    <row r="1" spans="1:4" ht="18.5" thickBot="1"/>
    <row r="2" spans="1:4" ht="18.75" customHeight="1">
      <c r="A2" s="60" t="s">
        <v>42</v>
      </c>
      <c r="B2" s="1">
        <v>45292</v>
      </c>
      <c r="C2" s="46" t="str">
        <f>TEXT(B2,"aaa")</f>
        <v>月</v>
      </c>
      <c r="D2" s="2" t="s">
        <v>38</v>
      </c>
    </row>
    <row r="3" spans="1:4">
      <c r="A3" s="61"/>
      <c r="B3" s="3">
        <v>45304</v>
      </c>
      <c r="C3" s="3" t="str">
        <f>TEXT(B3,"aaa")</f>
        <v>土</v>
      </c>
      <c r="D3" s="4" t="s">
        <v>49</v>
      </c>
    </row>
    <row r="4" spans="1:4">
      <c r="A4" s="61"/>
      <c r="B4" s="3">
        <v>45333</v>
      </c>
      <c r="C4" s="3" t="str">
        <f t="shared" ref="C4:C21" si="0">TEXT(B4,"aaa")</f>
        <v>日</v>
      </c>
      <c r="D4" s="4" t="s">
        <v>39</v>
      </c>
    </row>
    <row r="5" spans="1:4">
      <c r="A5" s="61"/>
      <c r="B5" s="3">
        <v>45334</v>
      </c>
      <c r="C5" s="3" t="str">
        <f t="shared" si="0"/>
        <v>月</v>
      </c>
      <c r="D5" s="45" t="s">
        <v>37</v>
      </c>
    </row>
    <row r="6" spans="1:4">
      <c r="A6" s="61"/>
      <c r="B6" s="3">
        <v>45345</v>
      </c>
      <c r="C6" s="3" t="str">
        <f t="shared" si="0"/>
        <v>金</v>
      </c>
      <c r="D6" s="4" t="s">
        <v>50</v>
      </c>
    </row>
    <row r="7" spans="1:4">
      <c r="A7" s="61"/>
      <c r="B7" s="3">
        <v>45371</v>
      </c>
      <c r="C7" s="3" t="str">
        <f t="shared" si="0"/>
        <v>水</v>
      </c>
      <c r="D7" s="37" t="s">
        <v>51</v>
      </c>
    </row>
    <row r="8" spans="1:4">
      <c r="A8" s="61"/>
      <c r="B8" s="3">
        <v>45411</v>
      </c>
      <c r="C8" s="3" t="str">
        <f t="shared" si="0"/>
        <v>月</v>
      </c>
      <c r="D8" s="37" t="s">
        <v>32</v>
      </c>
    </row>
    <row r="9" spans="1:4">
      <c r="A9" s="61"/>
      <c r="B9" s="3">
        <v>45415</v>
      </c>
      <c r="C9" s="3" t="str">
        <f t="shared" si="0"/>
        <v>金</v>
      </c>
      <c r="D9" s="37" t="s">
        <v>33</v>
      </c>
    </row>
    <row r="10" spans="1:4">
      <c r="A10" s="61"/>
      <c r="B10" s="3">
        <v>45416</v>
      </c>
      <c r="C10" s="3" t="str">
        <f t="shared" si="0"/>
        <v>土</v>
      </c>
      <c r="D10" s="37" t="s">
        <v>34</v>
      </c>
    </row>
    <row r="11" spans="1:4">
      <c r="A11" s="61"/>
      <c r="B11" s="3">
        <v>45417</v>
      </c>
      <c r="C11" s="3" t="str">
        <f t="shared" si="0"/>
        <v>日</v>
      </c>
      <c r="D11" s="37" t="s">
        <v>35</v>
      </c>
    </row>
    <row r="12" spans="1:4">
      <c r="A12" s="61"/>
      <c r="B12" s="3">
        <v>45418</v>
      </c>
      <c r="C12" s="3" t="str">
        <f t="shared" si="0"/>
        <v>月</v>
      </c>
      <c r="D12" s="37" t="s">
        <v>37</v>
      </c>
    </row>
    <row r="13" spans="1:4">
      <c r="A13" s="61"/>
      <c r="B13" s="3">
        <v>45488</v>
      </c>
      <c r="C13" s="3" t="str">
        <f t="shared" si="0"/>
        <v>月</v>
      </c>
      <c r="D13" s="37" t="s">
        <v>48</v>
      </c>
    </row>
    <row r="14" spans="1:4">
      <c r="A14" s="61"/>
      <c r="B14" s="3">
        <v>45515</v>
      </c>
      <c r="C14" s="3" t="str">
        <f t="shared" si="0"/>
        <v>日</v>
      </c>
      <c r="D14" s="37" t="s">
        <v>36</v>
      </c>
    </row>
    <row r="15" spans="1:4">
      <c r="A15" s="61"/>
      <c r="B15" s="3">
        <v>45516</v>
      </c>
      <c r="C15" s="3" t="str">
        <f t="shared" si="0"/>
        <v>月</v>
      </c>
      <c r="D15" s="37" t="s">
        <v>37</v>
      </c>
    </row>
    <row r="16" spans="1:4">
      <c r="A16" s="61"/>
      <c r="B16" s="3">
        <v>45551</v>
      </c>
      <c r="C16" s="3" t="str">
        <f t="shared" si="0"/>
        <v>月</v>
      </c>
      <c r="D16" s="40" t="s">
        <v>47</v>
      </c>
    </row>
    <row r="17" spans="1:4">
      <c r="A17" s="61"/>
      <c r="B17" s="3">
        <v>45557</v>
      </c>
      <c r="C17" s="3" t="str">
        <f t="shared" si="0"/>
        <v>日</v>
      </c>
      <c r="D17" s="40" t="s">
        <v>46</v>
      </c>
    </row>
    <row r="18" spans="1:4">
      <c r="A18" s="61"/>
      <c r="B18" s="6">
        <v>45558</v>
      </c>
      <c r="C18" s="3" t="str">
        <f t="shared" si="0"/>
        <v>月</v>
      </c>
      <c r="D18" s="40" t="s">
        <v>37</v>
      </c>
    </row>
    <row r="19" spans="1:4">
      <c r="A19" s="61"/>
      <c r="B19" s="6">
        <v>45579</v>
      </c>
      <c r="C19" s="3" t="str">
        <f t="shared" si="0"/>
        <v>月</v>
      </c>
      <c r="D19" s="40" t="s">
        <v>45</v>
      </c>
    </row>
    <row r="20" spans="1:4">
      <c r="A20" s="61"/>
      <c r="B20" s="6">
        <v>45599</v>
      </c>
      <c r="C20" s="3" t="str">
        <f t="shared" si="0"/>
        <v>日</v>
      </c>
      <c r="D20" s="40" t="s">
        <v>44</v>
      </c>
    </row>
    <row r="21" spans="1:4">
      <c r="A21" s="61"/>
      <c r="B21" s="6">
        <v>45600</v>
      </c>
      <c r="C21" s="3" t="str">
        <f t="shared" si="0"/>
        <v>月</v>
      </c>
      <c r="D21" s="40" t="s">
        <v>37</v>
      </c>
    </row>
    <row r="22" spans="1:4" ht="18.5" thickBot="1">
      <c r="A22" s="62"/>
      <c r="B22" s="5">
        <v>45619</v>
      </c>
      <c r="C22" s="5" t="str">
        <f>TEXT(B22,"aaa")</f>
        <v>土</v>
      </c>
      <c r="D22" s="41" t="s">
        <v>43</v>
      </c>
    </row>
    <row r="23" spans="1:4">
      <c r="A23" s="56" t="s">
        <v>52</v>
      </c>
      <c r="B23" s="38">
        <v>45658</v>
      </c>
      <c r="C23" s="46" t="str">
        <f>TEXT(B23,"aaa")</f>
        <v>水</v>
      </c>
      <c r="D23" s="2" t="s">
        <v>38</v>
      </c>
    </row>
    <row r="24" spans="1:4">
      <c r="A24" s="57"/>
      <c r="B24" s="3">
        <v>45670</v>
      </c>
      <c r="C24" s="3" t="str">
        <f>TEXT(B24,"aaa")</f>
        <v>月</v>
      </c>
      <c r="D24" s="37" t="s">
        <v>49</v>
      </c>
    </row>
    <row r="25" spans="1:4">
      <c r="A25" s="57"/>
      <c r="B25" s="3">
        <v>45699</v>
      </c>
      <c r="C25" s="3" t="str">
        <f t="shared" ref="C25:C40" si="1">TEXT(B25,"aaa")</f>
        <v>火</v>
      </c>
      <c r="D25" s="37" t="s">
        <v>39</v>
      </c>
    </row>
    <row r="26" spans="1:4">
      <c r="A26" s="57"/>
      <c r="B26" s="3">
        <v>45711</v>
      </c>
      <c r="C26" s="3" t="str">
        <f t="shared" si="1"/>
        <v>日</v>
      </c>
      <c r="D26" s="37" t="s">
        <v>50</v>
      </c>
    </row>
    <row r="27" spans="1:4">
      <c r="A27" s="57"/>
      <c r="B27" s="3">
        <v>45712</v>
      </c>
      <c r="C27" s="3" t="str">
        <f t="shared" si="1"/>
        <v>月</v>
      </c>
      <c r="D27" s="37" t="s">
        <v>37</v>
      </c>
    </row>
    <row r="28" spans="1:4">
      <c r="A28" s="57"/>
      <c r="B28" s="3">
        <v>45736</v>
      </c>
      <c r="C28" s="3" t="str">
        <f t="shared" si="1"/>
        <v>木</v>
      </c>
      <c r="D28" s="37" t="s">
        <v>51</v>
      </c>
    </row>
    <row r="29" spans="1:4">
      <c r="A29" s="57"/>
      <c r="B29" s="3">
        <v>45776</v>
      </c>
      <c r="C29" s="3" t="str">
        <f t="shared" si="1"/>
        <v>火</v>
      </c>
      <c r="D29" s="37" t="s">
        <v>32</v>
      </c>
    </row>
    <row r="30" spans="1:4">
      <c r="A30" s="57"/>
      <c r="B30" s="3">
        <v>45780</v>
      </c>
      <c r="C30" s="3" t="str">
        <f t="shared" si="1"/>
        <v>土</v>
      </c>
      <c r="D30" s="37" t="s">
        <v>33</v>
      </c>
    </row>
    <row r="31" spans="1:4">
      <c r="A31" s="57"/>
      <c r="B31" s="3">
        <v>45781</v>
      </c>
      <c r="C31" s="3" t="str">
        <f t="shared" si="1"/>
        <v>日</v>
      </c>
      <c r="D31" s="37" t="s">
        <v>34</v>
      </c>
    </row>
    <row r="32" spans="1:4">
      <c r="A32" s="57"/>
      <c r="B32" s="39">
        <v>45782</v>
      </c>
      <c r="C32" s="3" t="str">
        <f t="shared" si="1"/>
        <v>月</v>
      </c>
      <c r="D32" s="37" t="s">
        <v>35</v>
      </c>
    </row>
    <row r="33" spans="1:4">
      <c r="A33" s="57"/>
      <c r="B33" s="3">
        <v>45783</v>
      </c>
      <c r="C33" s="3" t="str">
        <f t="shared" si="1"/>
        <v>火</v>
      </c>
      <c r="D33" s="37" t="s">
        <v>37</v>
      </c>
    </row>
    <row r="34" spans="1:4">
      <c r="A34" s="57"/>
      <c r="B34" s="3">
        <v>45859</v>
      </c>
      <c r="C34" s="3" t="str">
        <f t="shared" si="1"/>
        <v>月</v>
      </c>
      <c r="D34" s="37" t="s">
        <v>48</v>
      </c>
    </row>
    <row r="35" spans="1:4">
      <c r="A35" s="57"/>
      <c r="B35" s="39">
        <v>45880</v>
      </c>
      <c r="C35" s="3" t="str">
        <f t="shared" si="1"/>
        <v>月</v>
      </c>
      <c r="D35" s="37" t="s">
        <v>36</v>
      </c>
    </row>
    <row r="36" spans="1:4">
      <c r="A36" s="57"/>
      <c r="B36" s="3">
        <v>45915</v>
      </c>
      <c r="C36" s="3" t="str">
        <f t="shared" si="1"/>
        <v>月</v>
      </c>
      <c r="D36" s="37" t="s">
        <v>47</v>
      </c>
    </row>
    <row r="37" spans="1:4">
      <c r="A37" s="57"/>
      <c r="B37" s="3">
        <v>45923</v>
      </c>
      <c r="C37" s="3" t="str">
        <f t="shared" si="1"/>
        <v>火</v>
      </c>
      <c r="D37" s="37" t="s">
        <v>46</v>
      </c>
    </row>
    <row r="38" spans="1:4">
      <c r="A38" s="57"/>
      <c r="B38" s="3">
        <v>45943</v>
      </c>
      <c r="C38" s="3" t="str">
        <f t="shared" si="1"/>
        <v>月</v>
      </c>
      <c r="D38" s="4" t="s">
        <v>45</v>
      </c>
    </row>
    <row r="39" spans="1:4">
      <c r="A39" s="57"/>
      <c r="B39" s="3">
        <v>45964</v>
      </c>
      <c r="C39" s="3" t="str">
        <f t="shared" si="1"/>
        <v>月</v>
      </c>
      <c r="D39" s="45" t="s">
        <v>53</v>
      </c>
    </row>
    <row r="40" spans="1:4">
      <c r="A40" s="57"/>
      <c r="B40" s="3">
        <v>45984</v>
      </c>
      <c r="C40" s="3" t="str">
        <f t="shared" si="1"/>
        <v>日</v>
      </c>
      <c r="D40" s="4" t="s">
        <v>43</v>
      </c>
    </row>
    <row r="41" spans="1:4" ht="18.5" thickBot="1">
      <c r="A41" s="57"/>
      <c r="B41" s="3">
        <v>45985</v>
      </c>
      <c r="C41" s="5" t="str">
        <f>TEXT(B41,"aaa")</f>
        <v>月</v>
      </c>
      <c r="D41" s="45" t="s">
        <v>37</v>
      </c>
    </row>
    <row r="42" spans="1:4">
      <c r="A42" s="56" t="s">
        <v>54</v>
      </c>
      <c r="B42" s="1">
        <v>46023</v>
      </c>
      <c r="C42" s="46" t="str">
        <f>TEXT(B42,"aaa")</f>
        <v>木</v>
      </c>
      <c r="D42" s="2" t="s">
        <v>38</v>
      </c>
    </row>
    <row r="43" spans="1:4">
      <c r="A43" s="57"/>
      <c r="B43" s="3">
        <v>46034</v>
      </c>
      <c r="C43" s="3" t="str">
        <f>TEXT(B43,"aaa")</f>
        <v>月</v>
      </c>
      <c r="D43" s="4" t="s">
        <v>49</v>
      </c>
    </row>
    <row r="44" spans="1:4">
      <c r="A44" s="57"/>
      <c r="B44" s="3">
        <v>46064</v>
      </c>
      <c r="C44" s="3" t="str">
        <f t="shared" ref="C44:C58" si="2">TEXT(B44,"aaa")</f>
        <v>水</v>
      </c>
      <c r="D44" s="4" t="s">
        <v>39</v>
      </c>
    </row>
    <row r="45" spans="1:4">
      <c r="A45" s="57"/>
      <c r="B45" s="39">
        <v>46076</v>
      </c>
      <c r="C45" s="3" t="str">
        <f t="shared" si="2"/>
        <v>月</v>
      </c>
      <c r="D45" s="37" t="s">
        <v>50</v>
      </c>
    </row>
    <row r="46" spans="1:4">
      <c r="A46" s="57"/>
      <c r="B46" s="39">
        <v>46101</v>
      </c>
      <c r="C46" s="3" t="str">
        <f t="shared" si="2"/>
        <v>金</v>
      </c>
      <c r="D46" s="37" t="s">
        <v>51</v>
      </c>
    </row>
    <row r="47" spans="1:4">
      <c r="A47" s="57"/>
      <c r="B47" s="3">
        <v>46141</v>
      </c>
      <c r="C47" s="3" t="str">
        <f t="shared" si="2"/>
        <v>水</v>
      </c>
      <c r="D47" s="37" t="s">
        <v>32</v>
      </c>
    </row>
    <row r="48" spans="1:4">
      <c r="A48" s="57"/>
      <c r="B48" s="3">
        <v>46145</v>
      </c>
      <c r="C48" s="3" t="str">
        <f t="shared" si="2"/>
        <v>日</v>
      </c>
      <c r="D48" s="37" t="s">
        <v>33</v>
      </c>
    </row>
    <row r="49" spans="1:4">
      <c r="A49" s="57"/>
      <c r="B49" s="3">
        <v>46146</v>
      </c>
      <c r="C49" s="3" t="str">
        <f t="shared" si="2"/>
        <v>月</v>
      </c>
      <c r="D49" s="37" t="s">
        <v>34</v>
      </c>
    </row>
    <row r="50" spans="1:4">
      <c r="A50" s="57"/>
      <c r="B50" s="3">
        <v>46147</v>
      </c>
      <c r="C50" s="3" t="str">
        <f t="shared" si="2"/>
        <v>火</v>
      </c>
      <c r="D50" s="37" t="s">
        <v>35</v>
      </c>
    </row>
    <row r="51" spans="1:4">
      <c r="A51" s="57"/>
      <c r="B51" s="3">
        <v>46148</v>
      </c>
      <c r="C51" s="3" t="str">
        <f t="shared" si="2"/>
        <v>水</v>
      </c>
      <c r="D51" s="45" t="s">
        <v>37</v>
      </c>
    </row>
    <row r="52" spans="1:4">
      <c r="A52" s="57"/>
      <c r="B52" s="3">
        <v>46223</v>
      </c>
      <c r="C52" s="3" t="str">
        <f t="shared" si="2"/>
        <v>月</v>
      </c>
      <c r="D52" s="37" t="s">
        <v>48</v>
      </c>
    </row>
    <row r="53" spans="1:4">
      <c r="A53" s="57"/>
      <c r="B53" s="3">
        <v>46245</v>
      </c>
      <c r="C53" s="3" t="str">
        <f t="shared" si="2"/>
        <v>火</v>
      </c>
      <c r="D53" s="37" t="s">
        <v>36</v>
      </c>
    </row>
    <row r="54" spans="1:4">
      <c r="A54" s="58"/>
      <c r="B54" s="3">
        <v>46286</v>
      </c>
      <c r="C54" s="3" t="str">
        <f t="shared" si="2"/>
        <v>月</v>
      </c>
      <c r="D54" s="37" t="s">
        <v>47</v>
      </c>
    </row>
    <row r="55" spans="1:4">
      <c r="A55" s="58"/>
      <c r="B55" s="3">
        <v>46287</v>
      </c>
      <c r="C55" s="3" t="str">
        <f t="shared" si="2"/>
        <v>火</v>
      </c>
      <c r="D55" s="45" t="s">
        <v>55</v>
      </c>
    </row>
    <row r="56" spans="1:4">
      <c r="A56" s="58"/>
      <c r="B56" s="3">
        <v>46288</v>
      </c>
      <c r="C56" s="3" t="str">
        <f t="shared" si="2"/>
        <v>水</v>
      </c>
      <c r="D56" s="45" t="s">
        <v>56</v>
      </c>
    </row>
    <row r="57" spans="1:4">
      <c r="A57" s="58"/>
      <c r="B57" s="3">
        <v>46307</v>
      </c>
      <c r="C57" s="3" t="str">
        <f t="shared" si="2"/>
        <v>月</v>
      </c>
      <c r="D57" s="37" t="s">
        <v>45</v>
      </c>
    </row>
    <row r="58" spans="1:4">
      <c r="A58" s="58"/>
      <c r="B58" s="3">
        <v>46329</v>
      </c>
      <c r="C58" s="3" t="str">
        <f t="shared" si="2"/>
        <v>火</v>
      </c>
      <c r="D58" s="47" t="s">
        <v>53</v>
      </c>
    </row>
    <row r="59" spans="1:4" ht="18.5" thickBot="1">
      <c r="A59" s="58"/>
      <c r="B59" s="3">
        <v>46349</v>
      </c>
      <c r="C59" s="5" t="str">
        <f>TEXT(B59,"aaa")</f>
        <v>月</v>
      </c>
      <c r="D59" s="40" t="s">
        <v>43</v>
      </c>
    </row>
    <row r="60" spans="1:4">
      <c r="A60" s="56" t="s">
        <v>57</v>
      </c>
      <c r="B60" s="1">
        <v>46388</v>
      </c>
      <c r="C60" s="46" t="str">
        <f>TEXT(B60,"aaa")</f>
        <v>金</v>
      </c>
      <c r="D60" s="2" t="s">
        <v>38</v>
      </c>
    </row>
    <row r="61" spans="1:4">
      <c r="A61" s="57"/>
      <c r="B61" s="3">
        <v>46398</v>
      </c>
      <c r="C61" s="3" t="str">
        <f>TEXT(B61,"aaa")</f>
        <v>月</v>
      </c>
      <c r="D61" s="4" t="s">
        <v>49</v>
      </c>
    </row>
    <row r="62" spans="1:4">
      <c r="A62" s="57"/>
      <c r="B62" s="3">
        <v>46429</v>
      </c>
      <c r="C62" s="3" t="str">
        <f t="shared" ref="C62:C74" si="3">TEXT(B62,"aaa")</f>
        <v>木</v>
      </c>
      <c r="D62" s="4" t="s">
        <v>39</v>
      </c>
    </row>
    <row r="63" spans="1:4">
      <c r="A63" s="57"/>
      <c r="B63" s="3">
        <v>46441</v>
      </c>
      <c r="C63" s="3" t="str">
        <f t="shared" si="3"/>
        <v>火</v>
      </c>
      <c r="D63" s="4" t="s">
        <v>50</v>
      </c>
    </row>
    <row r="64" spans="1:4">
      <c r="A64" s="57"/>
      <c r="B64" s="3">
        <v>46468</v>
      </c>
      <c r="C64" s="3" t="str">
        <f t="shared" si="3"/>
        <v>月</v>
      </c>
      <c r="D64" s="37" t="s">
        <v>51</v>
      </c>
    </row>
    <row r="65" spans="1:4">
      <c r="A65" s="57"/>
      <c r="B65" s="3">
        <v>46506</v>
      </c>
      <c r="C65" s="3" t="str">
        <f t="shared" si="3"/>
        <v>木</v>
      </c>
      <c r="D65" s="37" t="s">
        <v>32</v>
      </c>
    </row>
    <row r="66" spans="1:4">
      <c r="A66" s="57"/>
      <c r="B66" s="3">
        <v>46510</v>
      </c>
      <c r="C66" s="3" t="str">
        <f t="shared" si="3"/>
        <v>月</v>
      </c>
      <c r="D66" s="37" t="s">
        <v>33</v>
      </c>
    </row>
    <row r="67" spans="1:4">
      <c r="A67" s="57"/>
      <c r="B67" s="3">
        <v>46511</v>
      </c>
      <c r="C67" s="3" t="str">
        <f t="shared" si="3"/>
        <v>火</v>
      </c>
      <c r="D67" s="37" t="s">
        <v>34</v>
      </c>
    </row>
    <row r="68" spans="1:4">
      <c r="A68" s="57"/>
      <c r="B68" s="3">
        <v>46512</v>
      </c>
      <c r="C68" s="3" t="str">
        <f t="shared" si="3"/>
        <v>水</v>
      </c>
      <c r="D68" s="37" t="s">
        <v>35</v>
      </c>
    </row>
    <row r="69" spans="1:4">
      <c r="A69" s="57"/>
      <c r="B69" s="3">
        <v>46587</v>
      </c>
      <c r="C69" s="3" t="str">
        <f t="shared" si="3"/>
        <v>月</v>
      </c>
      <c r="D69" s="37" t="s">
        <v>48</v>
      </c>
    </row>
    <row r="70" spans="1:4">
      <c r="A70" s="57"/>
      <c r="B70" s="3">
        <v>46610</v>
      </c>
      <c r="C70" s="3" t="str">
        <f t="shared" si="3"/>
        <v>水</v>
      </c>
      <c r="D70" s="37" t="s">
        <v>36</v>
      </c>
    </row>
    <row r="71" spans="1:4">
      <c r="A71" s="58"/>
      <c r="B71" s="3">
        <v>46650</v>
      </c>
      <c r="C71" s="3" t="str">
        <f t="shared" si="3"/>
        <v>月</v>
      </c>
      <c r="D71" s="40" t="s">
        <v>47</v>
      </c>
    </row>
    <row r="72" spans="1:4">
      <c r="A72" s="58"/>
      <c r="B72" s="3">
        <v>46653</v>
      </c>
      <c r="C72" s="3" t="str">
        <f t="shared" si="3"/>
        <v>木</v>
      </c>
      <c r="D72" s="40" t="s">
        <v>46</v>
      </c>
    </row>
    <row r="73" spans="1:4">
      <c r="A73" s="58"/>
      <c r="B73" s="6">
        <v>46671</v>
      </c>
      <c r="C73" s="3" t="str">
        <f t="shared" si="3"/>
        <v>月</v>
      </c>
      <c r="D73" s="40" t="s">
        <v>45</v>
      </c>
    </row>
    <row r="74" spans="1:4">
      <c r="A74" s="58"/>
      <c r="B74" s="3">
        <v>46694</v>
      </c>
      <c r="C74" s="3" t="str">
        <f t="shared" si="3"/>
        <v>水</v>
      </c>
      <c r="D74" s="40" t="s">
        <v>44</v>
      </c>
    </row>
    <row r="75" spans="1:4" ht="18.5" thickBot="1">
      <c r="A75" s="59"/>
      <c r="B75" s="5">
        <v>46714</v>
      </c>
      <c r="C75" s="5" t="str">
        <f>TEXT(B75,"aaa")</f>
        <v>火</v>
      </c>
      <c r="D75" s="41" t="s">
        <v>43</v>
      </c>
    </row>
  </sheetData>
  <mergeCells count="4">
    <mergeCell ref="A23:A41"/>
    <mergeCell ref="A42:A59"/>
    <mergeCell ref="A60:A75"/>
    <mergeCell ref="A2:A22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実施工程表</vt:lpstr>
      <vt:lpstr>記載例</vt:lpstr>
      <vt:lpstr>祝日</vt:lpstr>
      <vt:lpstr>記載例!Print_Area</vt:lpstr>
      <vt:lpstr>実施工程表!Print_Area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2025-09-30T07:03:07Z</dcterms:created>
  <dcterms:modified xsi:type="dcterms:W3CDTF">2026-03-27T10:17:45Z</dcterms:modified>
</cp:coreProperties>
</file>